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96" yWindow="-96" windowWidth="23232" windowHeight="12552"/>
  </bookViews>
  <sheets>
    <sheet name="Приложение №1" sheetId="1" r:id="rId1"/>
  </sheets>
  <definedNames>
    <definedName name="_xlnm._FilterDatabase" localSheetId="0" hidden="1">'Приложение №1'!$A$8:$O$55</definedName>
    <definedName name="_xlnm.Print_Titles" localSheetId="0">'Приложение №1'!$8:$8</definedName>
    <definedName name="_xlnm.Print_Area" localSheetId="0">'Приложение №1'!$A$1:$O$55</definedName>
  </definedNames>
  <calcPr calcId="145621"/>
</workbook>
</file>

<file path=xl/calcChain.xml><?xml version="1.0" encoding="utf-8"?>
<calcChain xmlns="http://schemas.openxmlformats.org/spreadsheetml/2006/main">
  <c r="K29" i="1" l="1"/>
  <c r="K48" i="1"/>
  <c r="K47" i="1"/>
  <c r="K46" i="1"/>
  <c r="K49" i="1"/>
  <c r="K45" i="1"/>
  <c r="K35" i="1"/>
  <c r="K34" i="1"/>
  <c r="K33" i="1"/>
  <c r="K32" i="1"/>
  <c r="K31" i="1"/>
  <c r="K30" i="1"/>
  <c r="K15" i="1"/>
  <c r="K17" i="1"/>
  <c r="K9" i="1"/>
  <c r="K18" i="1"/>
  <c r="K16" i="1"/>
  <c r="K14" i="1"/>
  <c r="K13" i="1"/>
  <c r="K12" i="1"/>
  <c r="K11" i="1"/>
  <c r="K10" i="1"/>
  <c r="K22" i="1"/>
  <c r="K27" i="1"/>
  <c r="K26" i="1"/>
  <c r="K25" i="1"/>
  <c r="K23" i="1"/>
  <c r="K28" i="1"/>
  <c r="K19" i="1"/>
  <c r="K21" i="1"/>
  <c r="K20" i="1"/>
</calcChain>
</file>

<file path=xl/sharedStrings.xml><?xml version="1.0" encoding="utf-8"?>
<sst xmlns="http://schemas.openxmlformats.org/spreadsheetml/2006/main" count="479" uniqueCount="168">
  <si>
    <t/>
  </si>
  <si>
    <t>Приложение № 1</t>
  </si>
  <si>
    <r>
      <rPr>
        <b/>
        <sz val="8"/>
        <color rgb="FF000000"/>
        <rFont val="Times New Roman"/>
        <family val="1"/>
        <charset val="204"/>
      </rPr>
      <t xml:space="preserve">Наименование </t>
    </r>
    <r>
      <rPr>
        <b/>
        <sz val="8"/>
        <color rgb="FF000000"/>
        <rFont val="Times New Roman"/>
        <family val="1"/>
        <charset val="204"/>
      </rPr>
      <t>покупателя</t>
    </r>
    <r>
      <rPr>
        <b/>
        <sz val="8"/>
        <color rgb="FF000000"/>
        <rFont val="Times New Roman"/>
        <family val="1"/>
        <charset val="204"/>
      </rPr>
      <t xml:space="preserve"> : </t>
    </r>
    <r>
      <rPr>
        <b/>
        <u/>
        <sz val="8"/>
        <color rgb="FF000000"/>
        <rFont val="Times New Roman"/>
        <family val="1"/>
        <charset val="204"/>
      </rPr>
      <t>Акционерное общество "Водоканал"</t>
    </r>
  </si>
  <si>
    <t>Измерительные трансформаторы (коэффициенты трансформации)</t>
  </si>
  <si>
    <t>Начислять потери (при установке прибора учета не на границе раздела)</t>
  </si>
  <si>
    <t>Точка поставки</t>
  </si>
  <si>
    <t>тока</t>
  </si>
  <si>
    <t>напряжения</t>
  </si>
  <si>
    <t>1</t>
  </si>
  <si>
    <t>3</t>
  </si>
  <si>
    <t>4</t>
  </si>
  <si>
    <t>-</t>
  </si>
  <si>
    <t>150/5</t>
  </si>
  <si>
    <t>100/5</t>
  </si>
  <si>
    <t>Насосная станция III подъема №2, 
Чувашская Республика - Чувашия , г Чебоксары, пр-д Базовый, д.13 корп.А</t>
  </si>
  <si>
    <t>300/5</t>
  </si>
  <si>
    <t>6000/100</t>
  </si>
  <si>
    <t>Насосная станция III подъёма №1, 
Респ Чувашская,  г Чебоксары, пр-кт Ленина, 41а</t>
  </si>
  <si>
    <t>200/5</t>
  </si>
  <si>
    <t>600/5</t>
  </si>
  <si>
    <t>РП ГКНС, 
Чувашская Республика - Чувашия , г Чебоксары, ул Калинина, д.26</t>
  </si>
  <si>
    <t>КНС-6 (яч.1 В-2), 
Чувашская Республика - Чувашия , г Чебоксары, ул Лунная, д.30</t>
  </si>
  <si>
    <t>КНС-6 (яч.13 В-1), 
Чувашская Республика - Чувашия , г Чебоксары, ул Лунная, д.30</t>
  </si>
  <si>
    <t>400/5</t>
  </si>
  <si>
    <t>КНС-5 яч.2, 
Чувашская Республика - Чувашия , г Чебоксары, ул Якимовская</t>
  </si>
  <si>
    <t>КНС-5 яч.11, 
Чувашская Республика - Чувашия , г Чебоксары, ул Якимовская</t>
  </si>
  <si>
    <t>яч.12 на ТП ЮЛ-34/4, 
428022, Респ Чувашская , г Чебоксары, ул. Декабристов</t>
  </si>
  <si>
    <t>Очистные сооружения, водозабор (яч.5), 
428000, Респ Чувашская , г Чебоксары, ул Заовражная, 70</t>
  </si>
  <si>
    <t>Очистные сооружения, водозабор (яч.7), 
428000, Респ Чувашская , г Чебоксары, ул Заовражная, 70</t>
  </si>
  <si>
    <t>Очистные сооружения, водозабор (яч.8), 
428000, Респ Чувашская , г Чебоксары, ул Заовражная, 70</t>
  </si>
  <si>
    <t>Очистные сооружения, водозабор (яч.13), 
428000, Респ Чувашская , г Чебоксары, ул Заовражная, 70</t>
  </si>
  <si>
    <t>Очистные сооружения, водозабор (яч.19), 
428000, Респ Чувашская , г Чебоксары, ул Заовражная, 70</t>
  </si>
  <si>
    <t>Очистные сооружения, водозабор (яч.20), 
428000, Респ Чувашская , г Чебоксары, ул Заовражная, 70</t>
  </si>
  <si>
    <t>Котельная-7М, 
428034, Чувашская Республика - Чувашия , г Чебоксары, ул Заовражная</t>
  </si>
  <si>
    <t>Котельная-7М, 
428034, Респ Чувашская , г Чебоксары, ул. Заовражная, д.70/А</t>
  </si>
  <si>
    <t>ПСЧ-4ТМ.05МК.22.01</t>
  </si>
  <si>
    <t>КНС-2 (яч.222), 
428038, Респ Чувашская , г Чебоксары, ул. Коммунальная Слобода, д.2/А</t>
  </si>
  <si>
    <t>Насосная станция №4, 
428038, Респ Чувашская , г Чебоксары, ул. Коммунальная Слобода, д.2/А</t>
  </si>
  <si>
    <t>КНС-2 (яч.119), 
428038, Респ Чувашская , г Чебоксары, ул. Коммунальная Слобода, д.2/А</t>
  </si>
  <si>
    <t>Подписи:</t>
  </si>
  <si>
    <t>Покупатель</t>
  </si>
  <si>
    <t>Директор</t>
  </si>
  <si>
    <t>мп</t>
  </si>
  <si>
    <t>(подпись)</t>
  </si>
  <si>
    <t>(Ф.И.О.)</t>
  </si>
  <si>
    <t>Перечень точек поставки и точек измерения электрической энергии (мощности)</t>
  </si>
  <si>
    <t>Энергосбытовая организация</t>
  </si>
  <si>
    <t>К</t>
  </si>
  <si>
    <t>по методике</t>
  </si>
  <si>
    <t>РП ГКНС, 
Чувашская Республика - Чувашия , г Чебоксары, ул Калинина, д.26 (линия связи ГКНС - КНС-2)</t>
  </si>
  <si>
    <t>КНС-6 (яч.18), 
Чувашская Республика - Чувашия , г Чебоксары, ул Лунная, д.30</t>
  </si>
  <si>
    <t>КНС-10
428013, Чувашская Республика - Чувашия , г Чебоксары, ул Степная</t>
  </si>
  <si>
    <t>КНС-10,
Респ Чувашская,  г Чебоксары, ул Степная</t>
  </si>
  <si>
    <t>АО "Газпром газораспределение Чебоксары" в г. Чебоксары (СКЗ), 
Респ Чувашская,  г Чебоксары, ул Степная</t>
  </si>
  <si>
    <t>ПСЧ-4ТМ.05МК.00</t>
  </si>
  <si>
    <t>ИП Степанова Р. В.(Склад), 
Чувашская Республика - Чувашия , г Чебоксары, ул Якимовская</t>
  </si>
  <si>
    <t>ПСЧ-4ТМ.05МК.17</t>
  </si>
  <si>
    <t>ООО УК "Атал" (22 кв. ж/дом), 
428034, Респ Чувашская , г Чебоксары, ул. Заовражная, д.47</t>
  </si>
  <si>
    <t>Филиал АО "Газпром газораспределение Чебоксары" в г. Чебоксары (ГРП-53), 
428034, Респ Чувашская , г Чебоксары, ул. Заовражная, д.47</t>
  </si>
  <si>
    <t>СЭБ-1ТМ.03Т.03</t>
  </si>
  <si>
    <t>ООО УК "Атал" (44 кв. ж/дом), 
428000, Респ Чувашская , г Чебоксары, ул. Заовражная, д.49</t>
  </si>
  <si>
    <t>СНТ "Родник-1", 
428000, Респ Чувашская , г Чебоксары, ул Заовражная, 70</t>
  </si>
  <si>
    <t>ООО "Промэнергосбыт" (№ CV БСССС ОВС), 
428000, Респ Чувашская , г Чебоксары, ул Заовражная, 70</t>
  </si>
  <si>
    <t>КНС 2 РП-12, 
Чувашская Республика - Чувашия , г Чебоксары, ул. Набережная Пионерская, д.1 (линия связи с ГКНС)</t>
  </si>
  <si>
    <t>В. С. Васильев</t>
  </si>
  <si>
    <t>ПС 110 кВ Заовражная</t>
  </si>
  <si>
    <t>РП 10/6/0,4 кВ КНС-10, РУ-0,4 кВ, 1 секция 0,4 кВ, АВ20</t>
  </si>
  <si>
    <t>РП 6 кВ КНС-5, РУ-6 кВ, 2 секция 6 кВ, яч.12</t>
  </si>
  <si>
    <t>ПСЧ-4ТМ.05.00</t>
  </si>
  <si>
    <t>РП 6 кВ КНС-5, РУ-6 кВ, 2 секция 6 кВ, яч.8</t>
  </si>
  <si>
    <t>РП 6 кВ НС 3 подъема №2, РУ-6 кВ, 2 секция 6 кВ, яч.11</t>
  </si>
  <si>
    <t>РП 6 кВ НС 3 подъема №2, РУ-6 кВ, 1 секция 6 кВ, яч.2</t>
  </si>
  <si>
    <t>РП 6 кВ НС 3 подъема №2, ЗРУ-6 кВ, 1 секция 6 кВ, яч.15</t>
  </si>
  <si>
    <t>РП 6 кВ НС 3 подъема №1, РУ-6 кВ, 2 секция 6 кВ, яч.16</t>
  </si>
  <si>
    <t>РП 6 кВ НС 3 подъема №1, РУ-6 кВ, 2 секция 6 кВ, яч.17</t>
  </si>
  <si>
    <t>РП 6 кВ НС 3 подъема №1, РУ-6 кВ, 1 секция 6 кВ, яч.1</t>
  </si>
  <si>
    <t>РП 6 кВ ГКНС, РУ-6 кВ, 1 секция 6 кВ, яч.3</t>
  </si>
  <si>
    <t>РТП 6/0,4 кВ мкр.Олимп, РУ-6 кВ, 3 секция 6 кВ, яч.31</t>
  </si>
  <si>
    <t>РП 6 кВ ГКНС, РУ-6 кВ, 2 секция 6 кВ, яч.9</t>
  </si>
  <si>
    <t>РП 6 кВ ГКНС, РУ-6 кВ, 2 секция 6 кВ, яч.7</t>
  </si>
  <si>
    <t>РП 6 кВ КНС-6, РУ-6 кВ, 2 секция 6 кВ, яч.1</t>
  </si>
  <si>
    <t>РП 6 кВ КНС-6, РУ-6 кВ, 1 секция 6 кВ, яч.13</t>
  </si>
  <si>
    <t>РП 6 кВ КНС-6, РУ-6 кВ, 1 секция 6 кВ, яч.18</t>
  </si>
  <si>
    <t>РП 10/6/0,4 кВ КНС-10, РУ-6 кВ, 2 секция 6 кВ, яч.5</t>
  </si>
  <si>
    <t>РП 10/6/0,4 кВ КНС-10, РУ-6 кВ, 1 секция 6 кВ, яч.10</t>
  </si>
  <si>
    <t>РП 10/6/0,4 кВ КНС-10, РУ-6 кВ, 1 секция 6 кВ, яч.11</t>
  </si>
  <si>
    <t>РП 6 кВ КНС-5, РУ-6 кВ, 1 секция 6 кВ, яч.2</t>
  </si>
  <si>
    <t>РП 6 кВ КНС-5, РУ-6 кВ, 2 секция 6 кВ, яч.11</t>
  </si>
  <si>
    <t>ПС 110/6 кВ Заовражная, ЗРУ-6 кВ, 1 секция 6 кВ, яч.5</t>
  </si>
  <si>
    <t>ПС 110/6 кВ Заовражная, ЗРУ-6 кВ, 1 секция 6 кВ, яч.7</t>
  </si>
  <si>
    <t>ПС 110/6 кВ Заовражная, ЗРУ-6 кВ, 1 секция 6 кВ, яч.8</t>
  </si>
  <si>
    <t>ПС 110/6 кВ Заовражная, ЗРУ-6 кВ, 2 секция 6 кВ, яч.13</t>
  </si>
  <si>
    <t>ПС 110/6 кВ Заовражная, ЗРУ-6 кВ, 2 секция 6 кВ, яч.19</t>
  </si>
  <si>
    <t>ПС 110/6 кВ Заовражная, ЗРУ-6 кВ, 2 секция 6 кВ, яч.20</t>
  </si>
  <si>
    <t>ТП-2х1000 6/0,4 кВ, РУ-0,4 кВ, 1 секция 0,4 кВ, яч.ввод-1 Котельная-7М</t>
  </si>
  <si>
    <t>ТП-2х1000 6/0,4 кВ, РУ-0,4 кВ, 2 секция 0,4 кВ, яч.ввод-2 Котельная-7М</t>
  </si>
  <si>
    <t>ВРУ-0,4 кВ ЖД 47, ввод ЖД 47</t>
  </si>
  <si>
    <t>ВРУ-0,4 кВ ЖД 47, ф. ГРП-53</t>
  </si>
  <si>
    <t>ВРУ-0,4 кВ ЖД 49, ввод ЖД 49</t>
  </si>
  <si>
    <t>ВРУ-0,4 кВ ЖД 49, ф. СНТ</t>
  </si>
  <si>
    <t>ТП-БМФ 6/0,4 кВ, РУ-0,4 кВ, 1 секция 0,4 кВ, АВ-9</t>
  </si>
  <si>
    <t>РП 6 кВ КНС-2, РУ-6 кВ, 1 секция 6 кВ, яч.10</t>
  </si>
  <si>
    <t>РП 6 кВ КНС-2, РУ-6 кВ, 1 секция 6 кВ, яч.11</t>
  </si>
  <si>
    <t>РП 6 кВ КНС-2, РУ-6 кВ, 2 секция 6 кВ, яч.5</t>
  </si>
  <si>
    <t>РП 6 кВ КНС-2, РУ-6 кВ, 2 секция 6 кВ, яч.4</t>
  </si>
  <si>
    <t>РП 6 кВ КНС-2, РУ-6 кВ, 1 секция 6 кВ, яч.19</t>
  </si>
  <si>
    <t>ТЕ2000.61.00</t>
  </si>
  <si>
    <t>ТЕ2000.81.00</t>
  </si>
  <si>
    <t>ТЕ2000.65.00</t>
  </si>
  <si>
    <t>ПСЧ-4ТМ.05МК.01</t>
  </si>
  <si>
    <t>ПСЧ-4ТМ.05.01</t>
  </si>
  <si>
    <t>ПС 110 кВ Западная, ЗРУ-6 кВ, яч. 222</t>
  </si>
  <si>
    <t>Чебоксарская ТЭЦ-2 / РТП 6/0,4 кВ мкр.Олимп /  РП-12 Ф.1</t>
  </si>
  <si>
    <t xml:space="preserve">Чебоксарская ТЭЦ-2 / РТП 6/0,4 кВ мкр.Олимп </t>
  </si>
  <si>
    <t>РТП 6 кВ мкр.Олимп, РУ-6 кВ, 3 секция 6 кВ, яч.31</t>
  </si>
  <si>
    <t>ПС 110 кВ Стрелка, яч. 110</t>
  </si>
  <si>
    <t>Чебоксарская ТЭЦ-2</t>
  </si>
  <si>
    <t>ПС 110 кВ Стрелка, яч. 106</t>
  </si>
  <si>
    <t>ПС 110 кВ Стрелка, яч. 206</t>
  </si>
  <si>
    <t>20/5</t>
  </si>
  <si>
    <t>ПС 110 кВ Стрелка, яч. 108</t>
  </si>
  <si>
    <t>ПС 110 кВ Стрелка, яч. 202</t>
  </si>
  <si>
    <t>ПС 110 кВ Стрелка / РП-10, РУ-6 кВ Ф-5</t>
  </si>
  <si>
    <t>ПС 110 кВ Южная, яч. 104</t>
  </si>
  <si>
    <t>ПС 110 кВ Парковая, яч. 110</t>
  </si>
  <si>
    <t>ПС 110 кВ Парковая, яч. 208</t>
  </si>
  <si>
    <t>ПС 110 кВ Парковая / РП-31</t>
  </si>
  <si>
    <t>ПС 110 кВ Кировская, яч. 608</t>
  </si>
  <si>
    <t>ПС 110 кВ Кировская, яч. 607</t>
  </si>
  <si>
    <t>ПС 110 кВ ГПП-2 ОАО Промтрактор / РП-3 10 кВ ЧЗПТ, РУ-10 кВ, Ф. №24</t>
  </si>
  <si>
    <t>РП 10 кВ КНС-10, РУ-10 кВ, 3 секция 10 кВ, яч.12</t>
  </si>
  <si>
    <t>ПС 110 кВ Светлая, яч. 106</t>
  </si>
  <si>
    <t>РП 10 кВ КНС-10, РУ-10 кВ, 1 секция 10 кВ, яч.4</t>
  </si>
  <si>
    <t>ПС 110 кВ Светлая, яч. 206</t>
  </si>
  <si>
    <t>РП 10 кВ КНС-10, РУ-10 кВ, 2 секция 10 кВ, яч.26</t>
  </si>
  <si>
    <t>РП 10 кВ КНС-10, РУ-0,4 кВ, 1 секция 0,4 кВ, АВ20</t>
  </si>
  <si>
    <t>ВРУ-0,4 кВ ЖД 49, В-1</t>
  </si>
  <si>
    <t>ВРУ-0,4 кВ ЖД 49, В-2</t>
  </si>
  <si>
    <t>РУ-0,4 кВ Станция технической воды, ШРУЭ-1</t>
  </si>
  <si>
    <t>ВРУ-0,4 кВ ЖД 47, В-1</t>
  </si>
  <si>
    <t>РУ-0,4 кВ Станция технической воды, ШРУЭ-2</t>
  </si>
  <si>
    <t>О, Т</t>
  </si>
  <si>
    <t>О</t>
  </si>
  <si>
    <r>
      <t xml:space="preserve">Центр питания
</t>
    </r>
    <r>
      <rPr>
        <sz val="6"/>
        <color rgb="FF000000"/>
        <rFont val="Times New Roman"/>
        <family val="1"/>
        <charset val="204"/>
      </rPr>
      <t>(Наименование населенного пункта, мощность базовой подстанции в кВА, балансовая принадлежность ТП и ЛЭП)</t>
    </r>
  </si>
  <si>
    <r>
      <t xml:space="preserve">Энергопринимающее устройство
</t>
    </r>
    <r>
      <rPr>
        <sz val="6"/>
        <color rgb="FF000000"/>
        <rFont val="Times New Roman"/>
        <family val="1"/>
        <charset val="204"/>
      </rPr>
      <t>(наименование, адрес места нахождения)</t>
    </r>
  </si>
  <si>
    <r>
      <rPr>
        <b/>
        <sz val="6"/>
        <color rgb="FF000000"/>
        <rFont val="Times New Roman"/>
        <family val="1"/>
        <charset val="204"/>
      </rPr>
      <t xml:space="preserve">№№
</t>
    </r>
    <r>
      <rPr>
        <sz val="6"/>
        <color rgb="FF000000"/>
        <rFont val="Times New Roman"/>
        <family val="1"/>
        <charset val="204"/>
      </rPr>
      <t>п\п</t>
    </r>
  </si>
  <si>
    <t>Максимальная мощность энергопринимающих устройств (кВт)</t>
  </si>
  <si>
    <t>Место установки прибора учета</t>
  </si>
  <si>
    <t>Тип прибора учета</t>
  </si>
  <si>
    <t>Заводской номер прибора учета</t>
  </si>
  <si>
    <r>
      <t xml:space="preserve">Расчетный коэффциент
</t>
    </r>
    <r>
      <rPr>
        <sz val="6"/>
        <color rgb="FF000000"/>
        <rFont val="Times New Roman"/>
        <family val="1"/>
        <charset val="204"/>
      </rPr>
      <t>(Ктт*Ктн)</t>
    </r>
  </si>
  <si>
    <r>
      <rPr>
        <b/>
        <sz val="6"/>
        <color rgb="FF000000"/>
        <rFont val="Times New Roman"/>
        <family val="1"/>
        <charset val="204"/>
      </rPr>
      <t xml:space="preserve">Тип учета
</t>
    </r>
    <r>
      <rPr>
        <sz val="6"/>
        <color rgb="FF000000"/>
        <rFont val="Times New Roman"/>
        <family val="1"/>
        <charset val="204"/>
      </rPr>
      <t>(основной (О), транзитный (Т), контрольный (К), регистрация мощности (РМ))</t>
    </r>
  </si>
  <si>
    <r>
      <rPr>
        <b/>
        <sz val="6"/>
        <color rgb="FF000000"/>
        <rFont val="Times New Roman"/>
        <family val="1"/>
        <charset val="204"/>
      </rPr>
      <t>Ценовая категория</t>
    </r>
    <r>
      <rPr>
        <sz val="6"/>
        <color rgb="FF000000"/>
        <rFont val="Times New Roman"/>
        <family val="1"/>
        <charset val="204"/>
      </rPr>
      <t xml:space="preserve"> (вариант
 цен (тарифов) - 1,2,3,4,5,6)</t>
    </r>
  </si>
  <si>
    <t>Категория надежности
электроснабжения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</si>
  <si>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</si>
  <si>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</si>
  <si>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</si>
  <si>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</si>
  <si>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</si>
  <si>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</si>
  <si>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</si>
  <si>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</si>
  <si>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</si>
  <si>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</si>
  <si>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</si>
  <si>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</si>
  <si>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r>
      <t xml:space="preserve">К, </t>
    </r>
    <r>
      <rPr>
        <b/>
        <sz val="7"/>
        <rFont val="Times New Roman"/>
        <family val="1"/>
        <charset val="204"/>
      </rPr>
      <t>Т</t>
    </r>
  </si>
  <si>
    <t>к договору купли-продажи №____ от ___________2025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</si>
</sst>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,##0;\-#,##0"/>
    <numFmt numFmtId="165" formatCode="[$-10419]0.000;\(0.000\);&quot;-&quot;"/>
    <numFmt numFmtId="166" formatCode="0000000000"/>
  </numFmts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u/>
      <sz val="8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8"/>
      <name val="Calibri"/>
      <family val="2"/>
      <scheme val="minor"/>
    </font>
    <font>
      <sz val="11"/>
      <name val="Calibri"/>
      <family val="2"/>
      <charset val="204"/>
    </font>
    <font>
      <b/>
      <sz val="6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b/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" fillId="0" borderId="0"/>
  </cellStyleXfs>
  <cellXfs count="42">
    <xf numFmtId="0" fontId="2" fillId="0" borderId="0" xfId="0" applyFont="1"/>
    <xf numFmtId="0" fontId="4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vertical="top" wrapText="1" readingOrder="1"/>
    </xf>
    <xf numFmtId="0" fontId="8" fillId="0" borderId="0" xfId="1" applyFont="1" applyAlignment="1">
      <alignment horizontal="right" vertical="top" wrapText="1" readingOrder="1"/>
    </xf>
    <xf numFmtId="0" fontId="9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8" fillId="0" borderId="0" xfId="1" applyFont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top" wrapText="1" readingOrder="1"/>
    </xf>
    <xf numFmtId="0" fontId="14" fillId="0" borderId="0" xfId="0" applyFont="1"/>
    <xf numFmtId="0" fontId="15" fillId="2" borderId="3" xfId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0" xfId="0" applyFont="1" applyAlignment="1"/>
    <xf numFmtId="0" fontId="3" fillId="0" borderId="0" xfId="1" applyFont="1" applyAlignment="1">
      <alignment vertical="center" wrapText="1" readingOrder="1"/>
    </xf>
    <xf numFmtId="0" fontId="16" fillId="2" borderId="3" xfId="1" applyFont="1" applyFill="1" applyBorder="1" applyAlignment="1">
      <alignment horizontal="center" vertical="center" wrapText="1" readingOrder="1"/>
    </xf>
    <xf numFmtId="0" fontId="16" fillId="2" borderId="3" xfId="1" applyFont="1" applyFill="1" applyBorder="1" applyAlignment="1">
      <alignment vertical="center" wrapText="1" readingOrder="1"/>
    </xf>
    <xf numFmtId="164" fontId="16" fillId="2" borderId="3" xfId="1" applyNumberFormat="1" applyFont="1" applyFill="1" applyBorder="1" applyAlignment="1">
      <alignment horizontal="center" vertical="center" wrapText="1" readingOrder="1"/>
    </xf>
    <xf numFmtId="166" fontId="16" fillId="2" borderId="3" xfId="1" applyNumberFormat="1" applyFont="1" applyFill="1" applyBorder="1" applyAlignment="1">
      <alignment horizontal="center" vertical="center" wrapText="1" readingOrder="1"/>
    </xf>
    <xf numFmtId="0" fontId="17" fillId="2" borderId="3" xfId="1" applyFont="1" applyFill="1" applyBorder="1" applyAlignment="1">
      <alignment horizontal="center" vertical="center" wrapText="1" readingOrder="1"/>
    </xf>
    <xf numFmtId="165" fontId="16" fillId="2" borderId="3" xfId="1" applyNumberFormat="1" applyFont="1" applyFill="1" applyBorder="1" applyAlignment="1">
      <alignment horizontal="center" vertical="center" wrapText="1" readingOrder="1"/>
    </xf>
    <xf numFmtId="166" fontId="16" fillId="2" borderId="3" xfId="1" applyNumberFormat="1" applyFont="1" applyFill="1" applyBorder="1" applyAlignment="1">
      <alignment horizontal="center" vertical="center" wrapText="1"/>
    </xf>
    <xf numFmtId="1" fontId="16" fillId="2" borderId="3" xfId="1" applyNumberFormat="1" applyFont="1" applyFill="1" applyBorder="1" applyAlignment="1">
      <alignment horizontal="center" vertical="center" wrapText="1" readingOrder="1"/>
    </xf>
    <xf numFmtId="0" fontId="6" fillId="0" borderId="3" xfId="1" applyFont="1" applyBorder="1" applyAlignment="1">
      <alignment horizontal="center" vertical="center" wrapText="1" readingOrder="1"/>
    </xf>
    <xf numFmtId="0" fontId="6" fillId="0" borderId="3" xfId="1" applyFont="1" applyBorder="1" applyAlignment="1">
      <alignment horizontal="center" vertical="center" textRotation="90" wrapText="1" readingOrder="1"/>
    </xf>
    <xf numFmtId="0" fontId="2" fillId="0" borderId="3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 wrapText="1" readingOrder="1"/>
    </xf>
    <xf numFmtId="0" fontId="2" fillId="0" borderId="1" xfId="1" applyFont="1" applyBorder="1" applyAlignment="1">
      <alignment vertical="top" wrapText="1"/>
    </xf>
    <xf numFmtId="0" fontId="16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 readingOrder="1"/>
    </xf>
    <xf numFmtId="0" fontId="2" fillId="0" borderId="2" xfId="1" applyFont="1" applyBorder="1" applyAlignment="1">
      <alignment vertical="top" wrapText="1"/>
    </xf>
    <xf numFmtId="0" fontId="3" fillId="0" borderId="0" xfId="1" applyFont="1" applyAlignment="1">
      <alignment horizontal="right" vertical="center" wrapText="1" readingOrder="1"/>
    </xf>
    <xf numFmtId="0" fontId="7" fillId="0" borderId="0" xfId="1" applyFont="1" applyAlignment="1">
      <alignment vertical="top" wrapText="1" readingOrder="1"/>
    </xf>
    <xf numFmtId="0" fontId="2" fillId="0" borderId="0" xfId="0" applyFont="1"/>
    <xf numFmtId="0" fontId="5" fillId="0" borderId="3" xfId="1" applyFont="1" applyBorder="1" applyAlignment="1">
      <alignment horizontal="center" vertical="center" textRotation="90" wrapText="1" readingOrder="1"/>
    </xf>
    <xf numFmtId="0" fontId="5" fillId="0" borderId="3" xfId="1" applyFont="1" applyBorder="1" applyAlignment="1">
      <alignment horizontal="center" vertical="center" wrapText="1" readingOrder="1"/>
    </xf>
    <xf numFmtId="0" fontId="9" fillId="0" borderId="0" xfId="1" applyFont="1" applyAlignment="1">
      <alignment horizontal="left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4" fillId="0" borderId="7" xfId="1" applyFont="1" applyBorder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6" fillId="0" borderId="4" xfId="1" applyFont="1" applyBorder="1" applyAlignment="1">
      <alignment horizontal="center" vertical="center" wrapText="1" readingOrder="1"/>
    </xf>
    <xf numFmtId="0" fontId="6" fillId="0" borderId="5" xfId="1" applyFont="1" applyBorder="1" applyAlignment="1">
      <alignment horizontal="center" vertical="center" wrapText="1" readingOrder="1"/>
    </xf>
    <xf numFmtId="0" fontId="6" fillId="0" borderId="6" xfId="1" applyFont="1" applyBorder="1" applyAlignment="1">
      <alignment horizontal="center" vertical="center" wrapText="1" readingOrder="1"/>
    </xf>
  </cellXfs>
  <cellStyles count="4">
    <cellStyle name="Normal" xfId="1"/>
    <cellStyle name="Обычный" xfId="0" builtinId="0"/>
    <cellStyle name="Обычный 2" xfId="3"/>
    <cellStyle name="Обычный 4" xfId="2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164" formatCode="[$-10419]#,##0;\-#,##0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164" formatCode="[$-10419]#,##0;\-#,##0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Arial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164" formatCode="[$-10419]#,##0;\-#,##0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166" formatCode="0000000000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164" formatCode="[$-10419]#,##0;\-#,##0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5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rgb="FF000000"/>
        </left>
        <right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center" textRotation="0" wrapText="1" indent="0" justifyLastLine="0" shrinkToFit="0" readingOrder="1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Times New Roman"/>
        <scheme val="none"/>
      </font>
      <numFmt numFmtId="0" formatCode="General"/>
      <fill>
        <gradientFill degree="90">
          <stop position="0">
            <color theme="0"/>
          </stop>
          <stop position="1">
            <color theme="0"/>
          </stop>
        </gradientFill>
      </fill>
      <alignment horizontal="center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E1E1E"/>
      <rgbColor rgb="0033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8:O49" headerRowDxfId="33" dataDxfId="31" headerRowBorderDxfId="32" tableBorderDxfId="30" headerRowCellStyle="Normal" dataCellStyle="Normal">
  <autoFilter ref="A8:O49"/>
  <tableColumns count="15">
    <tableColumn id="1" name="1" totalsRowLabel="Итог" dataDxfId="29" totalsRowDxfId="28" dataCellStyle="Normal"/>
    <tableColumn id="2" name="2" dataDxfId="27" totalsRowDxfId="26" dataCellStyle="Normal"/>
    <tableColumn id="4" name="3" dataDxfId="25" totalsRowDxfId="24" dataCellStyle="Normal"/>
    <tableColumn id="5" name="4" dataDxfId="23" totalsRowDxfId="22" dataCellStyle="Normal"/>
    <tableColumn id="6" name="5" dataDxfId="21" totalsRowDxfId="20" dataCellStyle="Normal"/>
    <tableColumn id="7" name="6" dataDxfId="19" totalsRowDxfId="18" dataCellStyle="Normal"/>
    <tableColumn id="8" name="7" dataDxfId="17" totalsRowDxfId="16" dataCellStyle="Normal"/>
    <tableColumn id="9" name="8" dataDxfId="15" totalsRowDxfId="14" dataCellStyle="Normal"/>
    <tableColumn id="11" name="9" dataDxfId="13" totalsRowDxfId="12" dataCellStyle="Normal"/>
    <tableColumn id="12" name="10" dataDxfId="11" totalsRowDxfId="10" dataCellStyle="Normal"/>
    <tableColumn id="13" name="11" dataDxfId="9" totalsRowDxfId="8" dataCellStyle="Normal">
      <calculatedColumnFormula>600/5*6000/100</calculatedColumnFormula>
    </tableColumn>
    <tableColumn id="16" name="12" dataDxfId="7" totalsRowDxfId="6" dataCellStyle="Normal"/>
    <tableColumn id="19" name="13" dataDxfId="5" totalsRowDxfId="4" dataCellStyle="Normal"/>
    <tableColumn id="20" name="14" dataDxfId="3" totalsRowDxfId="2" dataCellStyle="Normal"/>
    <tableColumn id="21" name="15" totalsRowFunction="sum" dataDxfId="1" totalsRowDxfId="0" dataCellStyle="Normal"/>
  </tableColumns>
  <tableStyleInfo name="TableStyleMedium9" showFirstColumn="1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="115" zoomScaleNormal="130" zoomScaleSheetLayoutView="115" workbookViewId="0">
      <selection activeCell="C53" sqref="C53:E53"/>
    </sheetView>
  </sheetViews>
  <sheetFormatPr defaultRowHeight="14.4" x14ac:dyDescent="0.3"/>
  <cols>
    <col min="1" max="1" width="3.44140625" bestFit="1" customWidth="1"/>
    <col min="2" max="2" width="18" customWidth="1"/>
    <col min="3" max="3" width="12.109375" customWidth="1"/>
    <col min="4" max="4" width="13.6640625" customWidth="1"/>
    <col min="5" max="5" width="6.44140625" customWidth="1"/>
    <col min="6" max="6" width="9.88671875" customWidth="1"/>
    <col min="7" max="7" width="8.109375" customWidth="1"/>
    <col min="8" max="8" width="8.109375" bestFit="1" customWidth="1"/>
    <col min="9" max="9" width="6.44140625" bestFit="1" customWidth="1"/>
    <col min="10" max="10" width="6.6640625" customWidth="1"/>
    <col min="11" max="11" width="6.44140625" bestFit="1" customWidth="1"/>
    <col min="12" max="12" width="6.109375" customWidth="1"/>
    <col min="13" max="13" width="7.109375" bestFit="1" customWidth="1"/>
    <col min="14" max="15" width="6.44140625" bestFit="1" customWidth="1"/>
  </cols>
  <sheetData>
    <row r="1" spans="1:15" ht="14.4" customHeight="1" x14ac:dyDescent="0.3">
      <c r="A1" s="13" t="s">
        <v>0</v>
      </c>
      <c r="B1" s="12"/>
      <c r="C1" s="12"/>
      <c r="D1" s="12"/>
      <c r="E1" s="1" t="s">
        <v>0</v>
      </c>
      <c r="F1" s="1" t="s">
        <v>0</v>
      </c>
      <c r="G1" s="1" t="s">
        <v>0</v>
      </c>
      <c r="H1" s="30" t="s">
        <v>1</v>
      </c>
      <c r="I1" s="30"/>
      <c r="J1" s="30"/>
      <c r="K1" s="30"/>
      <c r="L1" s="30"/>
      <c r="M1" s="30"/>
      <c r="N1" s="30"/>
      <c r="O1" s="30"/>
    </row>
    <row r="2" spans="1:15" ht="14.4" customHeight="1" x14ac:dyDescent="0.3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30" t="s">
        <v>167</v>
      </c>
      <c r="I2" s="30"/>
      <c r="J2" s="30"/>
      <c r="K2" s="30"/>
      <c r="L2" s="30"/>
      <c r="M2" s="30"/>
      <c r="N2" s="30"/>
      <c r="O2" s="30"/>
    </row>
    <row r="3" spans="1:15" ht="14.4" customHeight="1" x14ac:dyDescent="0.3">
      <c r="A3" s="36" t="s">
        <v>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4.4" customHeight="1" x14ac:dyDescent="0.3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ht="39.75" customHeight="1" x14ac:dyDescent="0.3">
      <c r="A5" s="34" t="s">
        <v>145</v>
      </c>
      <c r="B5" s="22" t="s">
        <v>143</v>
      </c>
      <c r="C5" s="34" t="s">
        <v>5</v>
      </c>
      <c r="D5" s="22" t="s">
        <v>144</v>
      </c>
      <c r="E5" s="22" t="s">
        <v>146</v>
      </c>
      <c r="F5" s="22" t="s">
        <v>147</v>
      </c>
      <c r="G5" s="22" t="s">
        <v>148</v>
      </c>
      <c r="H5" s="22" t="s">
        <v>149</v>
      </c>
      <c r="I5" s="22" t="s">
        <v>3</v>
      </c>
      <c r="J5" s="24"/>
      <c r="K5" s="23" t="s">
        <v>150</v>
      </c>
      <c r="L5" s="39" t="s">
        <v>4</v>
      </c>
      <c r="M5" s="33" t="s">
        <v>151</v>
      </c>
      <c r="N5" s="33" t="s">
        <v>152</v>
      </c>
      <c r="O5" s="23" t="s">
        <v>153</v>
      </c>
    </row>
    <row r="6" spans="1:15" ht="27.6" customHeight="1" x14ac:dyDescent="0.3">
      <c r="A6" s="34"/>
      <c r="B6" s="22"/>
      <c r="C6" s="34"/>
      <c r="D6" s="22"/>
      <c r="E6" s="22"/>
      <c r="F6" s="22"/>
      <c r="G6" s="22"/>
      <c r="H6" s="22"/>
      <c r="I6" s="22" t="s">
        <v>6</v>
      </c>
      <c r="J6" s="22" t="s">
        <v>7</v>
      </c>
      <c r="K6" s="23"/>
      <c r="L6" s="40"/>
      <c r="M6" s="33"/>
      <c r="N6" s="33"/>
      <c r="O6" s="23"/>
    </row>
    <row r="7" spans="1:15" ht="6.9" customHeight="1" x14ac:dyDescent="0.3">
      <c r="A7" s="34"/>
      <c r="B7" s="22"/>
      <c r="C7" s="34"/>
      <c r="D7" s="22"/>
      <c r="E7" s="22"/>
      <c r="F7" s="22"/>
      <c r="G7" s="22"/>
      <c r="H7" s="22"/>
      <c r="I7" s="22"/>
      <c r="J7" s="22"/>
      <c r="K7" s="23"/>
      <c r="L7" s="41"/>
      <c r="M7" s="33"/>
      <c r="N7" s="33"/>
      <c r="O7" s="23"/>
    </row>
    <row r="8" spans="1:15" ht="12.75" customHeight="1" x14ac:dyDescent="0.3">
      <c r="A8" s="9" t="s">
        <v>8</v>
      </c>
      <c r="B8" s="9" t="s">
        <v>154</v>
      </c>
      <c r="C8" s="9" t="s">
        <v>9</v>
      </c>
      <c r="D8" s="9" t="s">
        <v>10</v>
      </c>
      <c r="E8" s="9" t="s">
        <v>155</v>
      </c>
      <c r="F8" s="9" t="s">
        <v>156</v>
      </c>
      <c r="G8" s="9" t="s">
        <v>157</v>
      </c>
      <c r="H8" s="9" t="s">
        <v>158</v>
      </c>
      <c r="I8" s="9" t="s">
        <v>159</v>
      </c>
      <c r="J8" s="9" t="s">
        <v>160</v>
      </c>
      <c r="K8" s="9" t="s">
        <v>161</v>
      </c>
      <c r="L8" s="9" t="s">
        <v>162</v>
      </c>
      <c r="M8" s="9" t="s">
        <v>163</v>
      </c>
      <c r="N8" s="9" t="s">
        <v>164</v>
      </c>
      <c r="O8" s="9" t="s">
        <v>165</v>
      </c>
    </row>
    <row r="9" spans="1:15" ht="67.2" x14ac:dyDescent="0.3">
      <c r="A9" s="14">
        <v>1</v>
      </c>
      <c r="B9" s="15" t="s">
        <v>123</v>
      </c>
      <c r="C9" s="15" t="s">
        <v>70</v>
      </c>
      <c r="D9" s="15" t="s">
        <v>14</v>
      </c>
      <c r="E9" s="16">
        <v>1530</v>
      </c>
      <c r="F9" s="15" t="s">
        <v>70</v>
      </c>
      <c r="G9" s="15" t="s">
        <v>68</v>
      </c>
      <c r="H9" s="17">
        <v>312068174</v>
      </c>
      <c r="I9" s="14" t="s">
        <v>15</v>
      </c>
      <c r="J9" s="14" t="s">
        <v>16</v>
      </c>
      <c r="K9" s="16">
        <f t="shared" ref="K9:K14" si="0">300/5*6000/100</f>
        <v>3600</v>
      </c>
      <c r="L9" s="14" t="s">
        <v>11</v>
      </c>
      <c r="M9" s="14" t="s">
        <v>142</v>
      </c>
      <c r="N9" s="18">
        <v>4</v>
      </c>
      <c r="O9" s="16">
        <v>2</v>
      </c>
    </row>
    <row r="10" spans="1:15" ht="67.2" x14ac:dyDescent="0.3">
      <c r="A10" s="14">
        <v>2</v>
      </c>
      <c r="B10" s="15" t="s">
        <v>124</v>
      </c>
      <c r="C10" s="15" t="s">
        <v>71</v>
      </c>
      <c r="D10" s="15" t="s">
        <v>14</v>
      </c>
      <c r="E10" s="16">
        <v>1530</v>
      </c>
      <c r="F10" s="15" t="s">
        <v>71</v>
      </c>
      <c r="G10" s="15" t="s">
        <v>109</v>
      </c>
      <c r="H10" s="17">
        <v>1113195272</v>
      </c>
      <c r="I10" s="14" t="s">
        <v>15</v>
      </c>
      <c r="J10" s="14" t="s">
        <v>16</v>
      </c>
      <c r="K10" s="16">
        <f t="shared" si="0"/>
        <v>3600</v>
      </c>
      <c r="L10" s="14" t="s">
        <v>11</v>
      </c>
      <c r="M10" s="14" t="s">
        <v>142</v>
      </c>
      <c r="N10" s="18">
        <v>4</v>
      </c>
      <c r="O10" s="16">
        <v>2</v>
      </c>
    </row>
    <row r="11" spans="1:15" ht="67.2" x14ac:dyDescent="0.3">
      <c r="A11" s="14">
        <v>3</v>
      </c>
      <c r="B11" s="15" t="s">
        <v>125</v>
      </c>
      <c r="C11" s="15" t="s">
        <v>72</v>
      </c>
      <c r="D11" s="15" t="s">
        <v>14</v>
      </c>
      <c r="E11" s="16">
        <v>1530</v>
      </c>
      <c r="F11" s="15" t="s">
        <v>72</v>
      </c>
      <c r="G11" s="15" t="s">
        <v>68</v>
      </c>
      <c r="H11" s="17">
        <v>307057175</v>
      </c>
      <c r="I11" s="14" t="s">
        <v>15</v>
      </c>
      <c r="J11" s="14" t="s">
        <v>16</v>
      </c>
      <c r="K11" s="16">
        <f t="shared" si="0"/>
        <v>3600</v>
      </c>
      <c r="L11" s="14" t="s">
        <v>11</v>
      </c>
      <c r="M11" s="14" t="s">
        <v>142</v>
      </c>
      <c r="N11" s="18">
        <v>4</v>
      </c>
      <c r="O11" s="16">
        <v>2</v>
      </c>
    </row>
    <row r="12" spans="1:15" ht="48" x14ac:dyDescent="0.3">
      <c r="A12" s="14">
        <v>4</v>
      </c>
      <c r="B12" s="15" t="s">
        <v>121</v>
      </c>
      <c r="C12" s="15" t="s">
        <v>73</v>
      </c>
      <c r="D12" s="15" t="s">
        <v>17</v>
      </c>
      <c r="E12" s="19">
        <v>818.33299999999997</v>
      </c>
      <c r="F12" s="15" t="s">
        <v>73</v>
      </c>
      <c r="G12" s="15" t="s">
        <v>68</v>
      </c>
      <c r="H12" s="17">
        <v>309056036</v>
      </c>
      <c r="I12" s="14" t="s">
        <v>15</v>
      </c>
      <c r="J12" s="14" t="s">
        <v>16</v>
      </c>
      <c r="K12" s="16">
        <f t="shared" si="0"/>
        <v>3600</v>
      </c>
      <c r="L12" s="14" t="s">
        <v>11</v>
      </c>
      <c r="M12" s="14" t="s">
        <v>142</v>
      </c>
      <c r="N12" s="18">
        <v>4</v>
      </c>
      <c r="O12" s="16">
        <v>2</v>
      </c>
    </row>
    <row r="13" spans="1:15" ht="48" x14ac:dyDescent="0.3">
      <c r="A13" s="14">
        <v>5</v>
      </c>
      <c r="B13" s="15" t="s">
        <v>122</v>
      </c>
      <c r="C13" s="15" t="s">
        <v>74</v>
      </c>
      <c r="D13" s="15" t="s">
        <v>17</v>
      </c>
      <c r="E13" s="19">
        <v>818.33299999999997</v>
      </c>
      <c r="F13" s="15" t="s">
        <v>74</v>
      </c>
      <c r="G13" s="15" t="s">
        <v>68</v>
      </c>
      <c r="H13" s="17">
        <v>312066178</v>
      </c>
      <c r="I13" s="14" t="s">
        <v>15</v>
      </c>
      <c r="J13" s="14" t="s">
        <v>16</v>
      </c>
      <c r="K13" s="16">
        <f t="shared" si="0"/>
        <v>3600</v>
      </c>
      <c r="L13" s="14" t="s">
        <v>11</v>
      </c>
      <c r="M13" s="14" t="s">
        <v>142</v>
      </c>
      <c r="N13" s="18">
        <v>4</v>
      </c>
      <c r="O13" s="16">
        <v>2</v>
      </c>
    </row>
    <row r="14" spans="1:15" ht="48" x14ac:dyDescent="0.3">
      <c r="A14" s="14">
        <v>6</v>
      </c>
      <c r="B14" s="15" t="s">
        <v>120</v>
      </c>
      <c r="C14" s="15" t="s">
        <v>75</v>
      </c>
      <c r="D14" s="15" t="s">
        <v>17</v>
      </c>
      <c r="E14" s="19">
        <v>818.33299999999997</v>
      </c>
      <c r="F14" s="15" t="s">
        <v>75</v>
      </c>
      <c r="G14" s="15" t="s">
        <v>110</v>
      </c>
      <c r="H14" s="17">
        <v>304082118</v>
      </c>
      <c r="I14" s="14" t="s">
        <v>15</v>
      </c>
      <c r="J14" s="14" t="s">
        <v>16</v>
      </c>
      <c r="K14" s="16">
        <f t="shared" si="0"/>
        <v>3600</v>
      </c>
      <c r="L14" s="14" t="s">
        <v>11</v>
      </c>
      <c r="M14" s="14" t="s">
        <v>142</v>
      </c>
      <c r="N14" s="18">
        <v>4</v>
      </c>
      <c r="O14" s="16">
        <v>2</v>
      </c>
    </row>
    <row r="15" spans="1:15" ht="57.6" x14ac:dyDescent="0.3">
      <c r="A15" s="14">
        <v>7</v>
      </c>
      <c r="B15" s="15" t="s">
        <v>115</v>
      </c>
      <c r="C15" s="15" t="s">
        <v>76</v>
      </c>
      <c r="D15" s="15" t="s">
        <v>20</v>
      </c>
      <c r="E15" s="16">
        <v>500</v>
      </c>
      <c r="F15" s="15" t="s">
        <v>76</v>
      </c>
      <c r="G15" s="15" t="s">
        <v>68</v>
      </c>
      <c r="H15" s="17">
        <v>306072065</v>
      </c>
      <c r="I15" s="14" t="s">
        <v>23</v>
      </c>
      <c r="J15" s="14" t="s">
        <v>16</v>
      </c>
      <c r="K15" s="16">
        <f>400/5*6000/100</f>
        <v>4800</v>
      </c>
      <c r="L15" s="14" t="s">
        <v>11</v>
      </c>
      <c r="M15" s="14" t="s">
        <v>142</v>
      </c>
      <c r="N15" s="18" t="s">
        <v>9</v>
      </c>
      <c r="O15" s="16">
        <v>2</v>
      </c>
    </row>
    <row r="16" spans="1:15" ht="57.6" x14ac:dyDescent="0.3">
      <c r="A16" s="14">
        <v>8</v>
      </c>
      <c r="B16" s="15" t="s">
        <v>116</v>
      </c>
      <c r="C16" s="15" t="s">
        <v>114</v>
      </c>
      <c r="D16" s="15" t="s">
        <v>20</v>
      </c>
      <c r="E16" s="19">
        <v>812.52</v>
      </c>
      <c r="F16" s="15" t="s">
        <v>77</v>
      </c>
      <c r="G16" s="15" t="s">
        <v>106</v>
      </c>
      <c r="H16" s="17">
        <v>2111230285</v>
      </c>
      <c r="I16" s="14" t="s">
        <v>15</v>
      </c>
      <c r="J16" s="14" t="s">
        <v>16</v>
      </c>
      <c r="K16" s="16">
        <f>300/5*6000/100</f>
        <v>3600</v>
      </c>
      <c r="L16" s="14" t="s">
        <v>11</v>
      </c>
      <c r="M16" s="14" t="s">
        <v>142</v>
      </c>
      <c r="N16" s="18">
        <v>3</v>
      </c>
      <c r="O16" s="16">
        <v>2</v>
      </c>
    </row>
    <row r="17" spans="1:15" ht="57.6" x14ac:dyDescent="0.3">
      <c r="A17" s="14">
        <v>9</v>
      </c>
      <c r="B17" s="15" t="s">
        <v>113</v>
      </c>
      <c r="C17" s="15" t="s">
        <v>114</v>
      </c>
      <c r="D17" s="15" t="s">
        <v>20</v>
      </c>
      <c r="E17" s="19" t="s">
        <v>11</v>
      </c>
      <c r="F17" s="15" t="s">
        <v>78</v>
      </c>
      <c r="G17" s="15" t="s">
        <v>68</v>
      </c>
      <c r="H17" s="20">
        <v>306079178</v>
      </c>
      <c r="I17" s="14" t="s">
        <v>23</v>
      </c>
      <c r="J17" s="14" t="s">
        <v>16</v>
      </c>
      <c r="K17" s="16">
        <f>400/5*6000/100</f>
        <v>4800</v>
      </c>
      <c r="L17" s="14" t="s">
        <v>48</v>
      </c>
      <c r="M17" s="14" t="s">
        <v>47</v>
      </c>
      <c r="N17" s="18">
        <v>3</v>
      </c>
      <c r="O17" s="16">
        <v>2</v>
      </c>
    </row>
    <row r="18" spans="1:15" ht="67.2" x14ac:dyDescent="0.3">
      <c r="A18" s="14">
        <v>10</v>
      </c>
      <c r="B18" s="15" t="s">
        <v>112</v>
      </c>
      <c r="C18" s="15" t="s">
        <v>79</v>
      </c>
      <c r="D18" s="15" t="s">
        <v>49</v>
      </c>
      <c r="E18" s="21" t="s">
        <v>11</v>
      </c>
      <c r="F18" s="15" t="s">
        <v>79</v>
      </c>
      <c r="G18" s="15" t="s">
        <v>68</v>
      </c>
      <c r="H18" s="17">
        <v>306070070</v>
      </c>
      <c r="I18" s="14" t="s">
        <v>15</v>
      </c>
      <c r="J18" s="14" t="s">
        <v>16</v>
      </c>
      <c r="K18" s="16">
        <f>300/5*6000/100</f>
        <v>3600</v>
      </c>
      <c r="L18" s="14" t="s">
        <v>11</v>
      </c>
      <c r="M18" s="14" t="s">
        <v>142</v>
      </c>
      <c r="N18" s="18">
        <v>3</v>
      </c>
      <c r="O18" s="16">
        <v>2</v>
      </c>
    </row>
    <row r="19" spans="1:15" ht="57.6" x14ac:dyDescent="0.3">
      <c r="A19" s="14">
        <v>11</v>
      </c>
      <c r="B19" s="15" t="s">
        <v>128</v>
      </c>
      <c r="C19" s="15" t="s">
        <v>80</v>
      </c>
      <c r="D19" s="15" t="s">
        <v>21</v>
      </c>
      <c r="E19" s="16">
        <v>766.66</v>
      </c>
      <c r="F19" s="15" t="s">
        <v>80</v>
      </c>
      <c r="G19" s="15" t="s">
        <v>106</v>
      </c>
      <c r="H19" s="17">
        <v>2111230282</v>
      </c>
      <c r="I19" s="14" t="s">
        <v>13</v>
      </c>
      <c r="J19" s="14" t="s">
        <v>16</v>
      </c>
      <c r="K19" s="16">
        <f>100/5*6000/100</f>
        <v>1200</v>
      </c>
      <c r="L19" s="14" t="s">
        <v>11</v>
      </c>
      <c r="M19" s="14" t="s">
        <v>142</v>
      </c>
      <c r="N19" s="18" t="s">
        <v>9</v>
      </c>
      <c r="O19" s="16">
        <v>2</v>
      </c>
    </row>
    <row r="20" spans="1:15" ht="57.6" x14ac:dyDescent="0.3">
      <c r="A20" s="14">
        <v>12</v>
      </c>
      <c r="B20" s="15" t="s">
        <v>127</v>
      </c>
      <c r="C20" s="15" t="s">
        <v>81</v>
      </c>
      <c r="D20" s="15" t="s">
        <v>22</v>
      </c>
      <c r="E20" s="16">
        <v>766.66</v>
      </c>
      <c r="F20" s="15" t="s">
        <v>81</v>
      </c>
      <c r="G20" s="15" t="s">
        <v>106</v>
      </c>
      <c r="H20" s="17">
        <v>2111230283</v>
      </c>
      <c r="I20" s="14" t="s">
        <v>13</v>
      </c>
      <c r="J20" s="14" t="s">
        <v>16</v>
      </c>
      <c r="K20" s="16">
        <f>100/5*6000/100</f>
        <v>1200</v>
      </c>
      <c r="L20" s="14" t="s">
        <v>11</v>
      </c>
      <c r="M20" s="14" t="s">
        <v>142</v>
      </c>
      <c r="N20" s="18" t="s">
        <v>9</v>
      </c>
      <c r="O20" s="16">
        <v>2</v>
      </c>
    </row>
    <row r="21" spans="1:15" ht="57.6" x14ac:dyDescent="0.3">
      <c r="A21" s="14">
        <v>13</v>
      </c>
      <c r="B21" s="15" t="s">
        <v>126</v>
      </c>
      <c r="C21" s="15" t="s">
        <v>82</v>
      </c>
      <c r="D21" s="15" t="s">
        <v>50</v>
      </c>
      <c r="E21" s="16">
        <v>766.66</v>
      </c>
      <c r="F21" s="15" t="s">
        <v>82</v>
      </c>
      <c r="G21" s="15" t="s">
        <v>106</v>
      </c>
      <c r="H21" s="17">
        <v>2111230284</v>
      </c>
      <c r="I21" s="14" t="s">
        <v>13</v>
      </c>
      <c r="J21" s="14" t="s">
        <v>16</v>
      </c>
      <c r="K21" s="16">
        <f>100/5*6000/100</f>
        <v>1200</v>
      </c>
      <c r="L21" s="14" t="s">
        <v>11</v>
      </c>
      <c r="M21" s="14" t="s">
        <v>142</v>
      </c>
      <c r="N21" s="18" t="s">
        <v>9</v>
      </c>
      <c r="O21" s="16">
        <v>2</v>
      </c>
    </row>
    <row r="22" spans="1:15" ht="57.6" x14ac:dyDescent="0.3">
      <c r="A22" s="14">
        <v>14</v>
      </c>
      <c r="B22" s="15" t="s">
        <v>133</v>
      </c>
      <c r="C22" s="15" t="s">
        <v>134</v>
      </c>
      <c r="D22" s="15" t="s">
        <v>51</v>
      </c>
      <c r="E22" s="16">
        <v>1050</v>
      </c>
      <c r="F22" s="15" t="s">
        <v>83</v>
      </c>
      <c r="G22" s="15" t="s">
        <v>68</v>
      </c>
      <c r="H22" s="17">
        <v>312068105</v>
      </c>
      <c r="I22" s="14" t="s">
        <v>18</v>
      </c>
      <c r="J22" s="14" t="s">
        <v>16</v>
      </c>
      <c r="K22" s="16">
        <f>200/5*6000/100</f>
        <v>2400</v>
      </c>
      <c r="L22" s="14" t="s">
        <v>48</v>
      </c>
      <c r="M22" s="14" t="s">
        <v>142</v>
      </c>
      <c r="N22" s="18" t="s">
        <v>9</v>
      </c>
      <c r="O22" s="16">
        <v>2</v>
      </c>
    </row>
    <row r="23" spans="1:15" ht="57.6" x14ac:dyDescent="0.3">
      <c r="A23" s="14">
        <v>15</v>
      </c>
      <c r="B23" s="15" t="s">
        <v>131</v>
      </c>
      <c r="C23" s="15" t="s">
        <v>132</v>
      </c>
      <c r="D23" s="15" t="s">
        <v>51</v>
      </c>
      <c r="E23" s="16">
        <v>1050</v>
      </c>
      <c r="F23" s="15" t="s">
        <v>84</v>
      </c>
      <c r="G23" s="15" t="s">
        <v>68</v>
      </c>
      <c r="H23" s="17">
        <v>312068114</v>
      </c>
      <c r="I23" s="14" t="s">
        <v>18</v>
      </c>
      <c r="J23" s="14" t="s">
        <v>16</v>
      </c>
      <c r="K23" s="16">
        <f>200/5*6000/100</f>
        <v>2400</v>
      </c>
      <c r="L23" s="14" t="s">
        <v>48</v>
      </c>
      <c r="M23" s="14" t="s">
        <v>142</v>
      </c>
      <c r="N23" s="18" t="s">
        <v>9</v>
      </c>
      <c r="O23" s="16">
        <v>2</v>
      </c>
    </row>
    <row r="24" spans="1:15" ht="67.2" x14ac:dyDescent="0.3">
      <c r="A24" s="14">
        <v>16</v>
      </c>
      <c r="B24" s="15" t="s">
        <v>133</v>
      </c>
      <c r="C24" s="15" t="s">
        <v>135</v>
      </c>
      <c r="D24" s="15" t="s">
        <v>53</v>
      </c>
      <c r="E24" s="19">
        <v>4.8</v>
      </c>
      <c r="F24" s="15" t="s">
        <v>66</v>
      </c>
      <c r="G24" s="15" t="s">
        <v>59</v>
      </c>
      <c r="H24" s="17">
        <v>1411235110</v>
      </c>
      <c r="I24" s="14" t="s">
        <v>11</v>
      </c>
      <c r="J24" s="14" t="s">
        <v>11</v>
      </c>
      <c r="K24" s="16">
        <v>1</v>
      </c>
      <c r="L24" s="14" t="s">
        <v>11</v>
      </c>
      <c r="M24" s="14" t="s">
        <v>141</v>
      </c>
      <c r="N24" s="18"/>
      <c r="O24" s="16">
        <v>2</v>
      </c>
    </row>
    <row r="25" spans="1:15" ht="38.4" x14ac:dyDescent="0.3">
      <c r="A25" s="14">
        <v>17</v>
      </c>
      <c r="B25" s="15" t="s">
        <v>129</v>
      </c>
      <c r="C25" s="15" t="s">
        <v>130</v>
      </c>
      <c r="D25" s="15" t="s">
        <v>52</v>
      </c>
      <c r="E25" s="16">
        <v>1050</v>
      </c>
      <c r="F25" s="15" t="s">
        <v>85</v>
      </c>
      <c r="G25" s="15" t="s">
        <v>110</v>
      </c>
      <c r="H25" s="17">
        <v>304082181</v>
      </c>
      <c r="I25" s="14" t="s">
        <v>18</v>
      </c>
      <c r="J25" s="14" t="s">
        <v>16</v>
      </c>
      <c r="K25" s="16">
        <f>200/5*6000/100</f>
        <v>2400</v>
      </c>
      <c r="L25" s="14" t="s">
        <v>48</v>
      </c>
      <c r="M25" s="14" t="s">
        <v>142</v>
      </c>
      <c r="N25" s="18" t="s">
        <v>9</v>
      </c>
      <c r="O25" s="16">
        <v>2</v>
      </c>
    </row>
    <row r="26" spans="1:15" ht="57.6" x14ac:dyDescent="0.3">
      <c r="A26" s="14">
        <v>18</v>
      </c>
      <c r="B26" s="15" t="s">
        <v>117</v>
      </c>
      <c r="C26" s="15" t="s">
        <v>86</v>
      </c>
      <c r="D26" s="15" t="s">
        <v>24</v>
      </c>
      <c r="E26" s="16">
        <v>1405</v>
      </c>
      <c r="F26" s="15" t="s">
        <v>86</v>
      </c>
      <c r="G26" s="15" t="s">
        <v>54</v>
      </c>
      <c r="H26" s="17">
        <v>1106211621</v>
      </c>
      <c r="I26" s="14" t="s">
        <v>18</v>
      </c>
      <c r="J26" s="14" t="s">
        <v>16</v>
      </c>
      <c r="K26" s="16">
        <f>200/5*6000/100</f>
        <v>2400</v>
      </c>
      <c r="L26" s="14" t="s">
        <v>11</v>
      </c>
      <c r="M26" s="14" t="s">
        <v>142</v>
      </c>
      <c r="N26" s="18" t="s">
        <v>9</v>
      </c>
      <c r="O26" s="16">
        <v>2</v>
      </c>
    </row>
    <row r="27" spans="1:15" ht="57.6" x14ac:dyDescent="0.3">
      <c r="A27" s="14">
        <v>19</v>
      </c>
      <c r="B27" s="15" t="s">
        <v>118</v>
      </c>
      <c r="C27" s="15" t="s">
        <v>87</v>
      </c>
      <c r="D27" s="15" t="s">
        <v>25</v>
      </c>
      <c r="E27" s="16">
        <v>1405</v>
      </c>
      <c r="F27" s="15" t="s">
        <v>87</v>
      </c>
      <c r="G27" s="15" t="s">
        <v>54</v>
      </c>
      <c r="H27" s="17">
        <v>1106211615</v>
      </c>
      <c r="I27" s="14" t="s">
        <v>18</v>
      </c>
      <c r="J27" s="14" t="s">
        <v>16</v>
      </c>
      <c r="K27" s="16">
        <f>200/5*6000/100</f>
        <v>2400</v>
      </c>
      <c r="L27" s="14" t="s">
        <v>11</v>
      </c>
      <c r="M27" s="14" t="s">
        <v>142</v>
      </c>
      <c r="N27" s="18" t="s">
        <v>9</v>
      </c>
      <c r="O27" s="16">
        <v>2</v>
      </c>
    </row>
    <row r="28" spans="1:15" ht="48" x14ac:dyDescent="0.3">
      <c r="A28" s="14">
        <v>20</v>
      </c>
      <c r="B28" s="15" t="s">
        <v>118</v>
      </c>
      <c r="C28" s="15" t="s">
        <v>67</v>
      </c>
      <c r="D28" s="15" t="s">
        <v>26</v>
      </c>
      <c r="E28" s="16">
        <v>0</v>
      </c>
      <c r="F28" s="15" t="s">
        <v>67</v>
      </c>
      <c r="G28" s="15" t="s">
        <v>68</v>
      </c>
      <c r="H28" s="17">
        <v>312053040</v>
      </c>
      <c r="I28" s="14" t="s">
        <v>12</v>
      </c>
      <c r="J28" s="14" t="s">
        <v>16</v>
      </c>
      <c r="K28" s="16">
        <f>150/5*6000/100</f>
        <v>1800</v>
      </c>
      <c r="L28" s="14" t="s">
        <v>11</v>
      </c>
      <c r="M28" s="14" t="s">
        <v>141</v>
      </c>
      <c r="N28" s="18"/>
      <c r="O28" s="16">
        <v>3</v>
      </c>
    </row>
    <row r="29" spans="1:15" ht="67.2" x14ac:dyDescent="0.3">
      <c r="A29" s="14">
        <v>21</v>
      </c>
      <c r="B29" s="15" t="s">
        <v>118</v>
      </c>
      <c r="C29" s="15" t="s">
        <v>69</v>
      </c>
      <c r="D29" s="15" t="s">
        <v>55</v>
      </c>
      <c r="E29" s="16">
        <v>100</v>
      </c>
      <c r="F29" s="15" t="s">
        <v>69</v>
      </c>
      <c r="G29" s="15" t="s">
        <v>68</v>
      </c>
      <c r="H29" s="17">
        <v>312066193</v>
      </c>
      <c r="I29" s="14" t="s">
        <v>119</v>
      </c>
      <c r="J29" s="14" t="s">
        <v>16</v>
      </c>
      <c r="K29" s="16">
        <f>20/5*6000/100</f>
        <v>240</v>
      </c>
      <c r="L29" s="14" t="s">
        <v>11</v>
      </c>
      <c r="M29" s="14" t="s">
        <v>141</v>
      </c>
      <c r="N29" s="18"/>
      <c r="O29" s="16">
        <v>3</v>
      </c>
    </row>
    <row r="30" spans="1:15" ht="67.2" x14ac:dyDescent="0.3">
      <c r="A30" s="14">
        <v>22</v>
      </c>
      <c r="B30" s="15" t="s">
        <v>65</v>
      </c>
      <c r="C30" s="15" t="s">
        <v>88</v>
      </c>
      <c r="D30" s="15" t="s">
        <v>27</v>
      </c>
      <c r="E30" s="16">
        <v>1433</v>
      </c>
      <c r="F30" s="15" t="s">
        <v>88</v>
      </c>
      <c r="G30" s="15" t="s">
        <v>106</v>
      </c>
      <c r="H30" s="17">
        <v>2111230287</v>
      </c>
      <c r="I30" s="14" t="s">
        <v>19</v>
      </c>
      <c r="J30" s="14" t="s">
        <v>16</v>
      </c>
      <c r="K30" s="16">
        <f t="shared" ref="K30:K35" si="1">600/5*6000/100</f>
        <v>7200</v>
      </c>
      <c r="L30" s="14" t="s">
        <v>11</v>
      </c>
      <c r="M30" s="14" t="s">
        <v>142</v>
      </c>
      <c r="N30" s="18" t="s">
        <v>10</v>
      </c>
      <c r="O30" s="16">
        <v>1</v>
      </c>
    </row>
    <row r="31" spans="1:15" ht="67.2" x14ac:dyDescent="0.3">
      <c r="A31" s="14">
        <v>23</v>
      </c>
      <c r="B31" s="15" t="s">
        <v>65</v>
      </c>
      <c r="C31" s="15" t="s">
        <v>89</v>
      </c>
      <c r="D31" s="15" t="s">
        <v>28</v>
      </c>
      <c r="E31" s="16">
        <v>1434</v>
      </c>
      <c r="F31" s="15" t="s">
        <v>89</v>
      </c>
      <c r="G31" s="15" t="s">
        <v>106</v>
      </c>
      <c r="H31" s="17">
        <v>2111230288</v>
      </c>
      <c r="I31" s="14" t="s">
        <v>19</v>
      </c>
      <c r="J31" s="14" t="s">
        <v>16</v>
      </c>
      <c r="K31" s="16">
        <f t="shared" si="1"/>
        <v>7200</v>
      </c>
      <c r="L31" s="14" t="s">
        <v>11</v>
      </c>
      <c r="M31" s="14" t="s">
        <v>142</v>
      </c>
      <c r="N31" s="18" t="s">
        <v>10</v>
      </c>
      <c r="O31" s="16">
        <v>1</v>
      </c>
    </row>
    <row r="32" spans="1:15" ht="67.2" x14ac:dyDescent="0.3">
      <c r="A32" s="14">
        <v>24</v>
      </c>
      <c r="B32" s="15" t="s">
        <v>65</v>
      </c>
      <c r="C32" s="15" t="s">
        <v>90</v>
      </c>
      <c r="D32" s="15" t="s">
        <v>29</v>
      </c>
      <c r="E32" s="16">
        <v>1434</v>
      </c>
      <c r="F32" s="15" t="s">
        <v>90</v>
      </c>
      <c r="G32" s="15" t="s">
        <v>106</v>
      </c>
      <c r="H32" s="17">
        <v>2111230289</v>
      </c>
      <c r="I32" s="14" t="s">
        <v>19</v>
      </c>
      <c r="J32" s="14" t="s">
        <v>16</v>
      </c>
      <c r="K32" s="16">
        <f t="shared" si="1"/>
        <v>7200</v>
      </c>
      <c r="L32" s="14" t="s">
        <v>11</v>
      </c>
      <c r="M32" s="14" t="s">
        <v>142</v>
      </c>
      <c r="N32" s="18" t="s">
        <v>10</v>
      </c>
      <c r="O32" s="16">
        <v>1</v>
      </c>
    </row>
    <row r="33" spans="1:15" ht="67.2" x14ac:dyDescent="0.3">
      <c r="A33" s="14">
        <v>25</v>
      </c>
      <c r="B33" s="15" t="s">
        <v>65</v>
      </c>
      <c r="C33" s="15" t="s">
        <v>91</v>
      </c>
      <c r="D33" s="15" t="s">
        <v>30</v>
      </c>
      <c r="E33" s="16">
        <v>1433</v>
      </c>
      <c r="F33" s="15" t="s">
        <v>91</v>
      </c>
      <c r="G33" s="15" t="s">
        <v>106</v>
      </c>
      <c r="H33" s="17">
        <v>2111230290</v>
      </c>
      <c r="I33" s="14" t="s">
        <v>19</v>
      </c>
      <c r="J33" s="14" t="s">
        <v>16</v>
      </c>
      <c r="K33" s="16">
        <f t="shared" si="1"/>
        <v>7200</v>
      </c>
      <c r="L33" s="14" t="s">
        <v>11</v>
      </c>
      <c r="M33" s="14" t="s">
        <v>142</v>
      </c>
      <c r="N33" s="18" t="s">
        <v>10</v>
      </c>
      <c r="O33" s="16">
        <v>1</v>
      </c>
    </row>
    <row r="34" spans="1:15" ht="67.2" x14ac:dyDescent="0.3">
      <c r="A34" s="14">
        <v>26</v>
      </c>
      <c r="B34" s="15" t="s">
        <v>65</v>
      </c>
      <c r="C34" s="15" t="s">
        <v>92</v>
      </c>
      <c r="D34" s="15" t="s">
        <v>31</v>
      </c>
      <c r="E34" s="16">
        <v>1433</v>
      </c>
      <c r="F34" s="15" t="s">
        <v>92</v>
      </c>
      <c r="G34" s="15" t="s">
        <v>106</v>
      </c>
      <c r="H34" s="17">
        <v>2111230291</v>
      </c>
      <c r="I34" s="14" t="s">
        <v>19</v>
      </c>
      <c r="J34" s="14" t="s">
        <v>16</v>
      </c>
      <c r="K34" s="16">
        <f t="shared" si="1"/>
        <v>7200</v>
      </c>
      <c r="L34" s="14" t="s">
        <v>11</v>
      </c>
      <c r="M34" s="14" t="s">
        <v>142</v>
      </c>
      <c r="N34" s="18" t="s">
        <v>10</v>
      </c>
      <c r="O34" s="16">
        <v>1</v>
      </c>
    </row>
    <row r="35" spans="1:15" ht="67.2" x14ac:dyDescent="0.3">
      <c r="A35" s="14">
        <v>27</v>
      </c>
      <c r="B35" s="15" t="s">
        <v>65</v>
      </c>
      <c r="C35" s="15" t="s">
        <v>93</v>
      </c>
      <c r="D35" s="15" t="s">
        <v>32</v>
      </c>
      <c r="E35" s="16">
        <v>1433</v>
      </c>
      <c r="F35" s="15" t="s">
        <v>93</v>
      </c>
      <c r="G35" s="15" t="s">
        <v>106</v>
      </c>
      <c r="H35" s="17">
        <v>2111230292</v>
      </c>
      <c r="I35" s="14" t="s">
        <v>19</v>
      </c>
      <c r="J35" s="14" t="s">
        <v>16</v>
      </c>
      <c r="K35" s="16">
        <f t="shared" si="1"/>
        <v>7200</v>
      </c>
      <c r="L35" s="14" t="s">
        <v>11</v>
      </c>
      <c r="M35" s="14" t="s">
        <v>142</v>
      </c>
      <c r="N35" s="18" t="s">
        <v>10</v>
      </c>
      <c r="O35" s="16">
        <v>1</v>
      </c>
    </row>
    <row r="36" spans="1:15" ht="57.6" x14ac:dyDescent="0.3">
      <c r="A36" s="14">
        <v>28</v>
      </c>
      <c r="B36" s="15" t="s">
        <v>65</v>
      </c>
      <c r="C36" s="15" t="s">
        <v>94</v>
      </c>
      <c r="D36" s="15" t="s">
        <v>33</v>
      </c>
      <c r="E36" s="16">
        <v>100</v>
      </c>
      <c r="F36" s="15" t="s">
        <v>94</v>
      </c>
      <c r="G36" s="15" t="s">
        <v>56</v>
      </c>
      <c r="H36" s="17">
        <v>1108150991</v>
      </c>
      <c r="I36" s="14" t="s">
        <v>18</v>
      </c>
      <c r="J36" s="14" t="s">
        <v>11</v>
      </c>
      <c r="K36" s="16">
        <v>40</v>
      </c>
      <c r="L36" s="14" t="s">
        <v>11</v>
      </c>
      <c r="M36" s="14" t="s">
        <v>141</v>
      </c>
      <c r="N36" s="18" t="s">
        <v>8</v>
      </c>
      <c r="O36" s="16">
        <v>3</v>
      </c>
    </row>
    <row r="37" spans="1:15" ht="48" x14ac:dyDescent="0.3">
      <c r="A37" s="14">
        <v>29</v>
      </c>
      <c r="B37" s="15" t="s">
        <v>65</v>
      </c>
      <c r="C37" s="15" t="s">
        <v>95</v>
      </c>
      <c r="D37" s="15" t="s">
        <v>34</v>
      </c>
      <c r="E37" s="16">
        <v>100</v>
      </c>
      <c r="F37" s="15" t="s">
        <v>95</v>
      </c>
      <c r="G37" s="15" t="s">
        <v>56</v>
      </c>
      <c r="H37" s="17">
        <v>1108151006</v>
      </c>
      <c r="I37" s="14" t="s">
        <v>18</v>
      </c>
      <c r="J37" s="14" t="s">
        <v>11</v>
      </c>
      <c r="K37" s="16">
        <v>40</v>
      </c>
      <c r="L37" s="14" t="s">
        <v>11</v>
      </c>
      <c r="M37" s="14" t="s">
        <v>141</v>
      </c>
      <c r="N37" s="18" t="s">
        <v>8</v>
      </c>
      <c r="O37" s="16">
        <v>3</v>
      </c>
    </row>
    <row r="38" spans="1:15" ht="57.6" x14ac:dyDescent="0.3">
      <c r="A38" s="14">
        <v>30</v>
      </c>
      <c r="B38" s="15" t="s">
        <v>65</v>
      </c>
      <c r="C38" s="15" t="s">
        <v>139</v>
      </c>
      <c r="D38" s="15" t="s">
        <v>57</v>
      </c>
      <c r="E38" s="16">
        <v>25</v>
      </c>
      <c r="F38" s="15" t="s">
        <v>96</v>
      </c>
      <c r="G38" s="15" t="s">
        <v>107</v>
      </c>
      <c r="H38" s="17">
        <v>2111230271</v>
      </c>
      <c r="I38" s="14" t="s">
        <v>11</v>
      </c>
      <c r="J38" s="14" t="s">
        <v>11</v>
      </c>
      <c r="K38" s="16">
        <v>1</v>
      </c>
      <c r="L38" s="14" t="s">
        <v>11</v>
      </c>
      <c r="M38" s="14" t="s">
        <v>141</v>
      </c>
      <c r="N38" s="18"/>
      <c r="O38" s="16">
        <v>3</v>
      </c>
    </row>
    <row r="39" spans="1:15" ht="76.8" x14ac:dyDescent="0.3">
      <c r="A39" s="14">
        <v>31</v>
      </c>
      <c r="B39" s="15" t="s">
        <v>65</v>
      </c>
      <c r="C39" s="15" t="s">
        <v>139</v>
      </c>
      <c r="D39" s="15" t="s">
        <v>58</v>
      </c>
      <c r="E39" s="16">
        <v>0</v>
      </c>
      <c r="F39" s="15" t="s">
        <v>97</v>
      </c>
      <c r="G39" s="15" t="s">
        <v>59</v>
      </c>
      <c r="H39" s="17">
        <v>1411235111</v>
      </c>
      <c r="I39" s="14" t="s">
        <v>11</v>
      </c>
      <c r="J39" s="14" t="s">
        <v>11</v>
      </c>
      <c r="K39" s="16">
        <v>1</v>
      </c>
      <c r="L39" s="14" t="s">
        <v>11</v>
      </c>
      <c r="M39" s="14" t="s">
        <v>141</v>
      </c>
      <c r="N39" s="18"/>
      <c r="O39" s="16">
        <v>3</v>
      </c>
    </row>
    <row r="40" spans="1:15" ht="57.6" x14ac:dyDescent="0.3">
      <c r="A40" s="14">
        <v>32</v>
      </c>
      <c r="B40" s="15" t="s">
        <v>65</v>
      </c>
      <c r="C40" s="15" t="s">
        <v>136</v>
      </c>
      <c r="D40" s="15" t="s">
        <v>60</v>
      </c>
      <c r="E40" s="16">
        <v>50</v>
      </c>
      <c r="F40" s="15" t="s">
        <v>98</v>
      </c>
      <c r="G40" s="15" t="s">
        <v>108</v>
      </c>
      <c r="H40" s="17">
        <v>2111230272</v>
      </c>
      <c r="I40" s="14" t="s">
        <v>13</v>
      </c>
      <c r="J40" s="14" t="s">
        <v>11</v>
      </c>
      <c r="K40" s="16">
        <v>20</v>
      </c>
      <c r="L40" s="14" t="s">
        <v>11</v>
      </c>
      <c r="M40" s="14" t="s">
        <v>141</v>
      </c>
      <c r="N40" s="18"/>
      <c r="O40" s="16">
        <v>3</v>
      </c>
    </row>
    <row r="41" spans="1:15" ht="57.6" x14ac:dyDescent="0.3">
      <c r="A41" s="14">
        <v>33</v>
      </c>
      <c r="B41" s="15" t="s">
        <v>65</v>
      </c>
      <c r="C41" s="15" t="s">
        <v>136</v>
      </c>
      <c r="D41" s="15" t="s">
        <v>60</v>
      </c>
      <c r="E41" s="16">
        <v>50</v>
      </c>
      <c r="F41" s="15" t="s">
        <v>138</v>
      </c>
      <c r="G41" s="15" t="s">
        <v>108</v>
      </c>
      <c r="H41" s="17">
        <v>2103240084</v>
      </c>
      <c r="I41" s="14" t="s">
        <v>13</v>
      </c>
      <c r="J41" s="14" t="s">
        <v>11</v>
      </c>
      <c r="K41" s="16">
        <v>20</v>
      </c>
      <c r="L41" s="14" t="s">
        <v>48</v>
      </c>
      <c r="M41" s="14" t="s">
        <v>166</v>
      </c>
      <c r="N41" s="18"/>
      <c r="O41" s="16"/>
    </row>
    <row r="42" spans="1:15" ht="57.6" x14ac:dyDescent="0.3">
      <c r="A42" s="14">
        <v>34</v>
      </c>
      <c r="B42" s="15" t="s">
        <v>65</v>
      </c>
      <c r="C42" s="15" t="s">
        <v>137</v>
      </c>
      <c r="D42" s="15" t="s">
        <v>60</v>
      </c>
      <c r="E42" s="16">
        <v>50</v>
      </c>
      <c r="F42" s="15" t="s">
        <v>140</v>
      </c>
      <c r="G42" s="15" t="s">
        <v>108</v>
      </c>
      <c r="H42" s="17">
        <v>2103240081</v>
      </c>
      <c r="I42" s="14" t="s">
        <v>13</v>
      </c>
      <c r="J42" s="14" t="s">
        <v>11</v>
      </c>
      <c r="K42" s="16">
        <v>20</v>
      </c>
      <c r="L42" s="14" t="s">
        <v>48</v>
      </c>
      <c r="M42" s="14" t="s">
        <v>166</v>
      </c>
      <c r="N42" s="18"/>
      <c r="O42" s="16"/>
    </row>
    <row r="43" spans="1:15" ht="48" x14ac:dyDescent="0.3">
      <c r="A43" s="14">
        <v>35</v>
      </c>
      <c r="B43" s="15" t="s">
        <v>65</v>
      </c>
      <c r="C43" s="15" t="s">
        <v>137</v>
      </c>
      <c r="D43" s="15" t="s">
        <v>61</v>
      </c>
      <c r="E43" s="14" t="s">
        <v>11</v>
      </c>
      <c r="F43" s="15" t="s">
        <v>99</v>
      </c>
      <c r="G43" s="15" t="s">
        <v>108</v>
      </c>
      <c r="H43" s="17">
        <v>2111230274</v>
      </c>
      <c r="I43" s="14" t="s">
        <v>13</v>
      </c>
      <c r="J43" s="14" t="s">
        <v>11</v>
      </c>
      <c r="K43" s="16">
        <v>20</v>
      </c>
      <c r="L43" s="14" t="s">
        <v>11</v>
      </c>
      <c r="M43" s="14" t="s">
        <v>141</v>
      </c>
      <c r="N43" s="18"/>
      <c r="O43" s="16">
        <v>1</v>
      </c>
    </row>
    <row r="44" spans="1:15" ht="67.2" x14ac:dyDescent="0.3">
      <c r="A44" s="14">
        <v>36</v>
      </c>
      <c r="B44" s="15" t="s">
        <v>65</v>
      </c>
      <c r="C44" s="15" t="s">
        <v>100</v>
      </c>
      <c r="D44" s="15" t="s">
        <v>62</v>
      </c>
      <c r="E44" s="16">
        <v>5</v>
      </c>
      <c r="F44" s="15" t="s">
        <v>100</v>
      </c>
      <c r="G44" s="15" t="s">
        <v>35</v>
      </c>
      <c r="H44" s="17">
        <v>1109130069</v>
      </c>
      <c r="I44" s="14" t="s">
        <v>11</v>
      </c>
      <c r="J44" s="14" t="s">
        <v>11</v>
      </c>
      <c r="K44" s="16">
        <v>1</v>
      </c>
      <c r="L44" s="14" t="s">
        <v>11</v>
      </c>
      <c r="M44" s="14" t="s">
        <v>141</v>
      </c>
      <c r="N44" s="18"/>
      <c r="O44" s="16">
        <v>1</v>
      </c>
    </row>
    <row r="45" spans="1:15" ht="57.6" x14ac:dyDescent="0.3">
      <c r="A45" s="14">
        <v>37</v>
      </c>
      <c r="B45" s="15" t="s">
        <v>111</v>
      </c>
      <c r="C45" s="15" t="s">
        <v>101</v>
      </c>
      <c r="D45" s="15" t="s">
        <v>36</v>
      </c>
      <c r="E45" s="16">
        <v>1000</v>
      </c>
      <c r="F45" s="15" t="s">
        <v>101</v>
      </c>
      <c r="G45" s="15" t="s">
        <v>106</v>
      </c>
      <c r="H45" s="17">
        <v>2111230278</v>
      </c>
      <c r="I45" s="14" t="s">
        <v>19</v>
      </c>
      <c r="J45" s="14" t="s">
        <v>16</v>
      </c>
      <c r="K45" s="16">
        <f>600/5*6000/100</f>
        <v>7200</v>
      </c>
      <c r="L45" s="14" t="s">
        <v>11</v>
      </c>
      <c r="M45" s="14" t="s">
        <v>142</v>
      </c>
      <c r="N45" s="18" t="s">
        <v>9</v>
      </c>
      <c r="O45" s="16">
        <v>2</v>
      </c>
    </row>
    <row r="46" spans="1:15" ht="57.6" x14ac:dyDescent="0.3">
      <c r="A46" s="14">
        <v>38</v>
      </c>
      <c r="B46" s="15" t="s">
        <v>111</v>
      </c>
      <c r="C46" s="15" t="s">
        <v>102</v>
      </c>
      <c r="D46" s="15" t="s">
        <v>37</v>
      </c>
      <c r="E46" s="16">
        <v>320</v>
      </c>
      <c r="F46" s="15" t="s">
        <v>102</v>
      </c>
      <c r="G46" s="15" t="s">
        <v>106</v>
      </c>
      <c r="H46" s="17">
        <v>2111230280</v>
      </c>
      <c r="I46" s="14" t="s">
        <v>12</v>
      </c>
      <c r="J46" s="14" t="s">
        <v>16</v>
      </c>
      <c r="K46" s="16">
        <f>150/5*6000/100</f>
        <v>1800</v>
      </c>
      <c r="L46" s="14" t="s">
        <v>11</v>
      </c>
      <c r="M46" s="14" t="s">
        <v>141</v>
      </c>
      <c r="N46" s="18"/>
      <c r="O46" s="16">
        <v>3</v>
      </c>
    </row>
    <row r="47" spans="1:15" ht="57.6" x14ac:dyDescent="0.3">
      <c r="A47" s="14">
        <v>39</v>
      </c>
      <c r="B47" s="15" t="s">
        <v>111</v>
      </c>
      <c r="C47" s="15" t="s">
        <v>103</v>
      </c>
      <c r="D47" s="15" t="s">
        <v>38</v>
      </c>
      <c r="E47" s="16">
        <v>1000</v>
      </c>
      <c r="F47" s="15" t="s">
        <v>103</v>
      </c>
      <c r="G47" s="15" t="s">
        <v>106</v>
      </c>
      <c r="H47" s="17">
        <v>2111230276</v>
      </c>
      <c r="I47" s="14" t="s">
        <v>19</v>
      </c>
      <c r="J47" s="14" t="s">
        <v>16</v>
      </c>
      <c r="K47" s="16">
        <f>600/5*6000/100</f>
        <v>7200</v>
      </c>
      <c r="L47" s="14" t="s">
        <v>11</v>
      </c>
      <c r="M47" s="14" t="s">
        <v>142</v>
      </c>
      <c r="N47" s="18" t="s">
        <v>9</v>
      </c>
      <c r="O47" s="16">
        <v>2</v>
      </c>
    </row>
    <row r="48" spans="1:15" ht="76.8" x14ac:dyDescent="0.3">
      <c r="A48" s="14">
        <v>40</v>
      </c>
      <c r="B48" s="15" t="s">
        <v>112</v>
      </c>
      <c r="C48" s="15" t="s">
        <v>104</v>
      </c>
      <c r="D48" s="15" t="s">
        <v>63</v>
      </c>
      <c r="E48" s="16">
        <v>0</v>
      </c>
      <c r="F48" s="15" t="s">
        <v>104</v>
      </c>
      <c r="G48" s="15" t="s">
        <v>106</v>
      </c>
      <c r="H48" s="17">
        <v>2111230275</v>
      </c>
      <c r="I48" s="14" t="s">
        <v>19</v>
      </c>
      <c r="J48" s="14" t="s">
        <v>16</v>
      </c>
      <c r="K48" s="16">
        <f>600/5*6000/100</f>
        <v>7200</v>
      </c>
      <c r="L48" s="14" t="s">
        <v>11</v>
      </c>
      <c r="M48" s="14" t="s">
        <v>142</v>
      </c>
      <c r="N48" s="18">
        <v>3</v>
      </c>
      <c r="O48" s="16">
        <v>2</v>
      </c>
    </row>
    <row r="49" spans="1:15" ht="76.8" x14ac:dyDescent="0.3">
      <c r="A49" s="14">
        <v>41</v>
      </c>
      <c r="B49" s="15" t="s">
        <v>112</v>
      </c>
      <c r="C49" s="15" t="s">
        <v>105</v>
      </c>
      <c r="D49" s="15" t="s">
        <v>63</v>
      </c>
      <c r="E49" s="16">
        <v>0</v>
      </c>
      <c r="F49" s="15" t="s">
        <v>105</v>
      </c>
      <c r="G49" s="15" t="s">
        <v>106</v>
      </c>
      <c r="H49" s="17">
        <v>2111230281</v>
      </c>
      <c r="I49" s="14" t="s">
        <v>19</v>
      </c>
      <c r="J49" s="14" t="s">
        <v>16</v>
      </c>
      <c r="K49" s="16">
        <f>600/5*6000/100</f>
        <v>7200</v>
      </c>
      <c r="L49" s="14" t="s">
        <v>11</v>
      </c>
      <c r="M49" s="14" t="s">
        <v>142</v>
      </c>
      <c r="N49" s="18">
        <v>3</v>
      </c>
      <c r="O49" s="16">
        <v>2</v>
      </c>
    </row>
    <row r="50" spans="1:15" x14ac:dyDescent="0.3">
      <c r="A50" s="31" t="s">
        <v>0</v>
      </c>
      <c r="B50" s="31" t="s">
        <v>0</v>
      </c>
      <c r="C50" s="31" t="s">
        <v>0</v>
      </c>
      <c r="D50" s="31" t="s">
        <v>0</v>
      </c>
      <c r="E50" s="31" t="s">
        <v>0</v>
      </c>
      <c r="F50" s="31" t="s">
        <v>0</v>
      </c>
      <c r="G50" s="31" t="s">
        <v>0</v>
      </c>
      <c r="H50" s="31" t="s">
        <v>0</v>
      </c>
      <c r="I50" s="31" t="s">
        <v>0</v>
      </c>
      <c r="J50" s="31" t="s">
        <v>0</v>
      </c>
      <c r="K50" s="31" t="s">
        <v>0</v>
      </c>
      <c r="L50" s="31" t="s">
        <v>0</v>
      </c>
      <c r="M50" s="31" t="s">
        <v>0</v>
      </c>
      <c r="N50" s="31" t="s">
        <v>0</v>
      </c>
      <c r="O50" s="31" t="s">
        <v>0</v>
      </c>
    </row>
    <row r="51" spans="1:15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14.4" customHeight="1" x14ac:dyDescent="0.3">
      <c r="A52" s="2" t="s">
        <v>0</v>
      </c>
      <c r="B52" s="3" t="s">
        <v>39</v>
      </c>
      <c r="C52" s="38" t="s">
        <v>46</v>
      </c>
      <c r="D52" s="38"/>
      <c r="E52" s="38"/>
      <c r="F52" s="12"/>
      <c r="G52" s="12"/>
      <c r="H52" s="12"/>
      <c r="I52" s="35" t="s">
        <v>40</v>
      </c>
      <c r="J52" s="35"/>
      <c r="K52" s="35"/>
      <c r="L52" s="35"/>
      <c r="M52" s="35"/>
      <c r="N52" s="12"/>
      <c r="O52" s="4" t="s">
        <v>0</v>
      </c>
    </row>
    <row r="53" spans="1:15" ht="14.4" customHeight="1" x14ac:dyDescent="0.3">
      <c r="A53" s="2" t="s">
        <v>0</v>
      </c>
      <c r="B53" s="2" t="s">
        <v>0</v>
      </c>
      <c r="C53" s="38"/>
      <c r="D53" s="38"/>
      <c r="E53" s="38"/>
      <c r="F53" s="4" t="s">
        <v>0</v>
      </c>
      <c r="G53" s="4" t="s">
        <v>0</v>
      </c>
      <c r="H53" s="4" t="s">
        <v>0</v>
      </c>
      <c r="I53" s="35" t="s">
        <v>41</v>
      </c>
      <c r="J53" s="35"/>
      <c r="K53" s="35"/>
      <c r="L53" s="35"/>
      <c r="M53" s="35"/>
      <c r="N53" s="12"/>
      <c r="O53" s="12"/>
    </row>
    <row r="54" spans="1:15" ht="14.4" customHeight="1" x14ac:dyDescent="0.3">
      <c r="A54" s="2" t="s">
        <v>0</v>
      </c>
      <c r="B54" s="2" t="s">
        <v>0</v>
      </c>
      <c r="C54" s="10"/>
      <c r="D54" s="5" t="s">
        <v>0</v>
      </c>
      <c r="E54" s="25"/>
      <c r="F54" s="26"/>
      <c r="G54" s="25"/>
      <c r="H54" s="26"/>
      <c r="I54" s="26"/>
      <c r="J54" s="26"/>
      <c r="K54" s="5" t="s">
        <v>0</v>
      </c>
      <c r="L54" s="5" t="s">
        <v>0</v>
      </c>
      <c r="M54" s="25" t="s">
        <v>64</v>
      </c>
      <c r="N54" s="25"/>
      <c r="O54" s="6" t="s">
        <v>0</v>
      </c>
    </row>
    <row r="55" spans="1:15" x14ac:dyDescent="0.3">
      <c r="A55" s="2" t="s">
        <v>0</v>
      </c>
      <c r="B55" s="2" t="s">
        <v>0</v>
      </c>
      <c r="C55" s="11"/>
      <c r="D55" s="7" t="s">
        <v>42</v>
      </c>
      <c r="E55" s="28" t="s">
        <v>43</v>
      </c>
      <c r="F55" s="29"/>
      <c r="G55" s="28" t="s">
        <v>44</v>
      </c>
      <c r="H55" s="29"/>
      <c r="I55" s="29"/>
      <c r="J55" s="29"/>
      <c r="K55" s="7" t="s">
        <v>43</v>
      </c>
      <c r="L55" s="7" t="s">
        <v>0</v>
      </c>
      <c r="M55" s="27" t="s">
        <v>44</v>
      </c>
      <c r="N55" s="27"/>
      <c r="O55" s="6" t="s">
        <v>0</v>
      </c>
    </row>
    <row r="61" spans="1:15" x14ac:dyDescent="0.3">
      <c r="B61" s="8"/>
    </row>
  </sheetData>
  <mergeCells count="47">
    <mergeCell ref="N50:N51"/>
    <mergeCell ref="O50:O51"/>
    <mergeCell ref="C5:C7"/>
    <mergeCell ref="A50:A51"/>
    <mergeCell ref="B50:B51"/>
    <mergeCell ref="C50:C51"/>
    <mergeCell ref="D50:D51"/>
    <mergeCell ref="B5:B7"/>
    <mergeCell ref="D5:D7"/>
    <mergeCell ref="A5:A7"/>
    <mergeCell ref="E5:E7"/>
    <mergeCell ref="F5:F7"/>
    <mergeCell ref="G5:G7"/>
    <mergeCell ref="H5:H7"/>
    <mergeCell ref="H1:O1"/>
    <mergeCell ref="H2:O2"/>
    <mergeCell ref="L50:L51"/>
    <mergeCell ref="E50:E51"/>
    <mergeCell ref="F50:F51"/>
    <mergeCell ref="G50:G51"/>
    <mergeCell ref="H50:H51"/>
    <mergeCell ref="I50:I51"/>
    <mergeCell ref="J50:J51"/>
    <mergeCell ref="K50:K51"/>
    <mergeCell ref="M50:M51"/>
    <mergeCell ref="M5:M7"/>
    <mergeCell ref="N5:N7"/>
    <mergeCell ref="O5:O7"/>
    <mergeCell ref="A3:O3"/>
    <mergeCell ref="A4:O4"/>
    <mergeCell ref="M54:N54"/>
    <mergeCell ref="M55:N55"/>
    <mergeCell ref="E55:F55"/>
    <mergeCell ref="G55:H55"/>
    <mergeCell ref="I55:J55"/>
    <mergeCell ref="I6:I7"/>
    <mergeCell ref="J6:J7"/>
    <mergeCell ref="K5:K7"/>
    <mergeCell ref="I5:J5"/>
    <mergeCell ref="E54:F54"/>
    <mergeCell ref="G54:H54"/>
    <mergeCell ref="I54:J54"/>
    <mergeCell ref="I52:M52"/>
    <mergeCell ref="I53:M53"/>
    <mergeCell ref="C52:E52"/>
    <mergeCell ref="C53:E53"/>
    <mergeCell ref="L5:L7"/>
  </mergeCells>
  <phoneticPr fontId="13" type="noConversion"/>
  <pageMargins left="0.39370078740157483" right="0.39370078740157483" top="0.59055118110236227" bottom="0.39370078740157483" header="0" footer="0"/>
  <pageSetup paperSize="9" fitToHeight="8" orientation="landscape" r:id="rId1"/>
  <headerFooter alignWithMargins="0">
    <oddFooter>&amp;R&amp;"Arial"&amp;5Лист &amp;P из &amp;N</oddFooter>
  </headerFooter>
  <rowBreaks count="3" manualBreakCount="3">
    <brk id="17" max="14" man="1"/>
    <brk id="29" max="14" man="1"/>
    <brk id="45" max="14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№1</vt:lpstr>
      <vt:lpstr>'Приложение №1'!Заголовки_для_печати</vt:lpstr>
      <vt:lpstr>'Приложение №1'!Область_печати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AIIS EG</dc:creator>
  <cp:lastModifiedBy>Сафронов Сергей Александрович</cp:lastModifiedBy>
  <cp:lastPrinted>2025-02-27T06:56:25Z</cp:lastPrinted>
  <dcterms:created xsi:type="dcterms:W3CDTF">2024-07-26T13:19:05Z</dcterms:created>
  <dcterms:modified xsi:type="dcterms:W3CDTF">2025-02-27T06:56:27Z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